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9416" windowHeight="9540" activeTab="1"/>
  </bookViews>
  <sheets>
    <sheet name="Financijski" sheetId="4" r:id="rId1"/>
    <sheet name="Financijski plan 2016" sheetId="1" r:id="rId2"/>
    <sheet name="Plan zaduživanja i otplata" sheetId="2" r:id="rId3"/>
    <sheet name="Sheet3" sheetId="3" r:id="rId4"/>
  </sheets>
  <definedNames>
    <definedName name="_xlnm.Print_Area" localSheetId="1">'Financijski plan 2016'!$A$1:$G$33</definedName>
  </definedNames>
  <calcPr calcId="145621"/>
</workbook>
</file>

<file path=xl/calcChain.xml><?xml version="1.0" encoding="utf-8"?>
<calcChain xmlns="http://schemas.openxmlformats.org/spreadsheetml/2006/main">
  <c r="F21" i="1" l="1"/>
  <c r="G18" i="4" l="1"/>
  <c r="G20" i="4" s="1"/>
  <c r="E18" i="4"/>
  <c r="D18" i="4"/>
  <c r="F17" i="4"/>
  <c r="F16" i="4"/>
  <c r="F15" i="4"/>
  <c r="F14" i="4"/>
  <c r="G12" i="4"/>
  <c r="G19" i="4" s="1"/>
  <c r="E12" i="4"/>
  <c r="D12" i="4"/>
  <c r="F12" i="4" s="1"/>
  <c r="F19" i="4" s="1"/>
  <c r="F11" i="4"/>
  <c r="F10" i="4"/>
  <c r="F9" i="4"/>
  <c r="F8" i="4"/>
  <c r="F7" i="4"/>
  <c r="F6" i="4"/>
  <c r="G21" i="4" l="1"/>
  <c r="F18" i="4"/>
  <c r="F20" i="4" s="1"/>
  <c r="F21" i="4" s="1"/>
  <c r="G12" i="2"/>
  <c r="F12" i="2"/>
  <c r="E12" i="2"/>
  <c r="D12" i="2"/>
  <c r="G13" i="2" s="1"/>
  <c r="G26" i="1"/>
  <c r="G28" i="1" s="1"/>
  <c r="F25" i="1"/>
  <c r="F24" i="1"/>
  <c r="F23" i="1"/>
  <c r="F22" i="1"/>
  <c r="F20" i="1"/>
  <c r="F19" i="1"/>
  <c r="F18" i="1"/>
  <c r="F17" i="1"/>
  <c r="F16" i="1"/>
  <c r="E26" i="1"/>
  <c r="G14" i="1"/>
  <c r="G27" i="1" s="1"/>
  <c r="G29" i="1" l="1"/>
  <c r="D26" i="1"/>
  <c r="F26" i="1" s="1"/>
  <c r="F28" i="1" s="1"/>
  <c r="F11" i="1" l="1"/>
  <c r="E14" i="1" l="1"/>
  <c r="F13" i="1" l="1"/>
  <c r="F12" i="1"/>
  <c r="F10" i="1"/>
  <c r="F9" i="1"/>
  <c r="F8" i="1"/>
  <c r="D14" i="1"/>
  <c r="F14" i="1" s="1"/>
  <c r="F27" i="1" s="1"/>
  <c r="F29" i="1" s="1"/>
</calcChain>
</file>

<file path=xl/sharedStrings.xml><?xml version="1.0" encoding="utf-8"?>
<sst xmlns="http://schemas.openxmlformats.org/spreadsheetml/2006/main" count="83" uniqueCount="54">
  <si>
    <t>KONTO
SKUPINE</t>
  </si>
  <si>
    <t xml:space="preserve">OPIS </t>
  </si>
  <si>
    <t>IZVRŠENO
30.09.2015.</t>
  </si>
  <si>
    <t>PROCJENA 
31.12.2015.</t>
  </si>
  <si>
    <t>UKUPNO 
IZVRŠENJE 2015</t>
  </si>
  <si>
    <t>UKUPNO PLAN 
2016</t>
  </si>
  <si>
    <t xml:space="preserve">I.PRIHODI </t>
  </si>
  <si>
    <t>Prihodi od prodaje roba i usluga</t>
  </si>
  <si>
    <t>Prihodi od imovine</t>
  </si>
  <si>
    <t>Ostali prihodi</t>
  </si>
  <si>
    <t>Prihodi od povezanih neprofitnih organizacija</t>
  </si>
  <si>
    <t>SVEUKUPNO PRIHODI</t>
  </si>
  <si>
    <t>FINANCIJSKI PLAN ZA 2016. GODINU</t>
  </si>
  <si>
    <t>II.RASHODI</t>
  </si>
  <si>
    <t>Rashodi za radnike</t>
  </si>
  <si>
    <t>Rashodi amortizacije</t>
  </si>
  <si>
    <t>Financijski rashodi</t>
  </si>
  <si>
    <t>Prihodi od donacija iz državnog proračuna</t>
  </si>
  <si>
    <t>Ostali prihodi od donacija</t>
  </si>
  <si>
    <t>SVEUKUPNO RASHODI</t>
  </si>
  <si>
    <t>UKUPNO PRIHODI</t>
  </si>
  <si>
    <t>UKUPNO RASHODI</t>
  </si>
  <si>
    <t>VIŠAK PRIHODA PRENESEN IZ PRETHODNIH GOD.</t>
  </si>
  <si>
    <t>VIŠAK PRIHODA/RASHODA</t>
  </si>
  <si>
    <t>Naknade osobama izvan radnog odnosa</t>
  </si>
  <si>
    <t>Rashodi za usluge</t>
  </si>
  <si>
    <t>Rashodi za materijal i energiju</t>
  </si>
  <si>
    <t>Premija osiguranja</t>
  </si>
  <si>
    <t>Reprezentacija</t>
  </si>
  <si>
    <t>LABIN ART EXPRESS XXI</t>
  </si>
  <si>
    <t>PLAN ZADUŽIVANJA I OTPLATA</t>
  </si>
  <si>
    <t xml:space="preserve">PLAN ZADUŽIVANJA </t>
  </si>
  <si>
    <t>PLAN OTPLATA</t>
  </si>
  <si>
    <t>RB.</t>
  </si>
  <si>
    <t>Opis</t>
  </si>
  <si>
    <t>Plan 2015.</t>
  </si>
  <si>
    <t>Plan 2016.</t>
  </si>
  <si>
    <t xml:space="preserve">1. </t>
  </si>
  <si>
    <t>Primici zaduživanja - Iznos kredita</t>
  </si>
  <si>
    <t>2.</t>
  </si>
  <si>
    <t xml:space="preserve">Izdaci za otplate </t>
  </si>
  <si>
    <t>3.</t>
  </si>
  <si>
    <t>4.</t>
  </si>
  <si>
    <t>Plan zaduživanja - Iznos kredita</t>
  </si>
  <si>
    <t>5.</t>
  </si>
  <si>
    <t>UKUPNO:</t>
  </si>
  <si>
    <t>VIŠAK/MANJAK:</t>
  </si>
  <si>
    <t>Službena putovanja zaposlenika</t>
  </si>
  <si>
    <t>Materijalni rashodi</t>
  </si>
  <si>
    <t>Ostali materijalni rashodi</t>
  </si>
  <si>
    <t>Financijski plan za 2016.g. usvojen je na sjednici Skupštinie udruge 29.prosinca 2015.g.</t>
  </si>
  <si>
    <t>Financijski plan za 2016.g. usvojen je na sjednici Skupštinie udruge održane 29. prosinca 2015.g.</t>
  </si>
  <si>
    <t>Rudarska 1, 52 220 LABIN</t>
  </si>
  <si>
    <t>OIB: 31789769778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</si>
</sst>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43" fontId="0" fillId="0" borderId="1" xfId="0" applyNumberFormat="1" applyBorder="1"/>
    <xf numFmtId="43" fontId="0" fillId="0" borderId="1" xfId="0" applyNumberFormat="1" applyBorder="1" applyAlignment="1"/>
    <xf numFmtId="0" fontId="0" fillId="0" borderId="0" xfId="0" applyAlignment="1">
      <alignment horizontal="right"/>
    </xf>
    <xf numFmtId="43" fontId="1" fillId="0" borderId="1" xfId="0" applyNumberFormat="1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3" fontId="1" fillId="0" borderId="1" xfId="0" applyNumberFormat="1" applyFont="1" applyBorder="1"/>
    <xf numFmtId="0" fontId="3" fillId="0" borderId="1" xfId="0" applyFont="1" applyBorder="1"/>
    <xf numFmtId="44" fontId="0" fillId="0" borderId="0" xfId="0" applyNumberFormat="1" applyBorder="1"/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3" fontId="1" fillId="0" borderId="9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0" fillId="0" borderId="11" xfId="0" applyBorder="1"/>
    <xf numFmtId="0" fontId="7" fillId="0" borderId="12" xfId="0" applyFont="1" applyBorder="1"/>
    <xf numFmtId="43" fontId="3" fillId="0" borderId="12" xfId="0" applyNumberFormat="1" applyFont="1" applyBorder="1" applyAlignment="1">
      <alignment vertical="center"/>
    </xf>
    <xf numFmtId="43" fontId="0" fillId="0" borderId="12" xfId="0" applyNumberFormat="1" applyBorder="1" applyAlignment="1">
      <alignment horizontal="right"/>
    </xf>
    <xf numFmtId="43" fontId="0" fillId="0" borderId="13" xfId="0" applyNumberFormat="1" applyBorder="1" applyAlignment="1">
      <alignment horizontal="right"/>
    </xf>
    <xf numFmtId="0" fontId="0" fillId="0" borderId="0" xfId="0" applyBorder="1"/>
    <xf numFmtId="0" fontId="7" fillId="0" borderId="1" xfId="0" applyFont="1" applyBorder="1"/>
    <xf numFmtId="43" fontId="3" fillId="0" borderId="1" xfId="0" applyNumberFormat="1" applyFont="1" applyBorder="1" applyAlignment="1">
      <alignment vertical="center"/>
    </xf>
    <xf numFmtId="43" fontId="0" fillId="0" borderId="1" xfId="0" applyNumberFormat="1" applyBorder="1" applyAlignment="1">
      <alignment horizontal="right"/>
    </xf>
    <xf numFmtId="43" fontId="0" fillId="0" borderId="14" xfId="0" applyNumberFormat="1" applyBorder="1" applyAlignment="1">
      <alignment horizontal="right"/>
    </xf>
    <xf numFmtId="43" fontId="3" fillId="0" borderId="14" xfId="0" applyNumberFormat="1" applyFont="1" applyBorder="1" applyAlignment="1">
      <alignment vertical="center"/>
    </xf>
    <xf numFmtId="43" fontId="0" fillId="0" borderId="16" xfId="0" applyNumberFormat="1" applyBorder="1" applyAlignment="1">
      <alignment vertical="center"/>
    </xf>
    <xf numFmtId="43" fontId="0" fillId="0" borderId="16" xfId="0" applyNumberFormat="1" applyBorder="1" applyAlignment="1">
      <alignment horizontal="right"/>
    </xf>
    <xf numFmtId="43" fontId="0" fillId="0" borderId="17" xfId="0" applyNumberFormat="1" applyBorder="1" applyAlignment="1">
      <alignment horizontal="right"/>
    </xf>
    <xf numFmtId="43" fontId="1" fillId="0" borderId="20" xfId="0" applyNumberFormat="1" applyFont="1" applyBorder="1" applyAlignment="1">
      <alignment vertical="center"/>
    </xf>
    <xf numFmtId="0" fontId="0" fillId="0" borderId="21" xfId="0" applyBorder="1"/>
    <xf numFmtId="43" fontId="1" fillId="0" borderId="19" xfId="0" applyNumberFormat="1" applyFont="1" applyBorder="1"/>
    <xf numFmtId="0" fontId="7" fillId="0" borderId="0" xfId="0" applyFont="1" applyBorder="1"/>
    <xf numFmtId="43" fontId="0" fillId="0" borderId="0" xfId="0" applyNumberFormat="1" applyBorder="1" applyAlignment="1">
      <alignment horizontal="right"/>
    </xf>
    <xf numFmtId="44" fontId="0" fillId="0" borderId="0" xfId="0" applyNumberFormat="1" applyFill="1" applyBorder="1"/>
    <xf numFmtId="0" fontId="1" fillId="0" borderId="0" xfId="0" applyFont="1" applyBorder="1"/>
    <xf numFmtId="43" fontId="3" fillId="0" borderId="1" xfId="0" applyNumberFormat="1" applyFont="1" applyBorder="1" applyAlignment="1"/>
    <xf numFmtId="43" fontId="0" fillId="0" borderId="22" xfId="0" applyNumberFormat="1" applyFill="1" applyBorder="1"/>
    <xf numFmtId="43" fontId="0" fillId="0" borderId="0" xfId="0" applyNumberFormat="1" applyFill="1" applyBorder="1"/>
    <xf numFmtId="43" fontId="8" fillId="0" borderId="1" xfId="0" applyNumberFormat="1" applyFont="1" applyBorder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zoomScaleNormal="100" workbookViewId="0">
      <selection activeCell="G21" sqref="G21"/>
    </sheetView>
  </sheetViews>
  <sheetFormatPr defaultRowHeight="14.4" x14ac:dyDescent="0.3"/>
  <cols>
    <col min="1" max="1" width="5.33203125" customWidth="1"/>
    <col min="2" max="2" width="11.5546875" customWidth="1"/>
    <col min="3" max="3" width="46.44140625" customWidth="1"/>
    <col min="4" max="4" width="18.6640625" customWidth="1"/>
    <col min="5" max="5" width="14.44140625" customWidth="1"/>
    <col min="6" max="6" width="17.44140625" customWidth="1"/>
    <col min="7" max="7" width="18.5546875" customWidth="1"/>
    <col min="9" max="9" width="14.33203125" bestFit="1" customWidth="1"/>
  </cols>
  <sheetData>
    <row r="2" spans="2:12" ht="23.25" x14ac:dyDescent="0.35">
      <c r="B2" s="42" t="s">
        <v>12</v>
      </c>
      <c r="C2" s="42"/>
      <c r="D2" s="42"/>
      <c r="E2" s="42"/>
      <c r="F2" s="42"/>
      <c r="G2" s="42"/>
    </row>
    <row r="4" spans="2:12" ht="31.5" customHeight="1" x14ac:dyDescent="0.3">
      <c r="B4" s="7" t="s">
        <v>0</v>
      </c>
      <c r="C4" s="8" t="s">
        <v>1</v>
      </c>
      <c r="D4" s="7" t="s">
        <v>2</v>
      </c>
      <c r="E4" s="7" t="s">
        <v>3</v>
      </c>
      <c r="F4" s="7" t="s">
        <v>4</v>
      </c>
      <c r="G4" s="7" t="s">
        <v>5</v>
      </c>
    </row>
    <row r="5" spans="2:12" ht="15" x14ac:dyDescent="0.25">
      <c r="B5" s="43" t="s">
        <v>6</v>
      </c>
      <c r="C5" s="44"/>
      <c r="D5" s="44"/>
      <c r="E5" s="44"/>
      <c r="F5" s="44"/>
      <c r="G5" s="45"/>
    </row>
    <row r="6" spans="2:12" ht="23.25" customHeight="1" x14ac:dyDescent="0.25">
      <c r="B6" s="1">
        <v>31</v>
      </c>
      <c r="C6" s="1" t="s">
        <v>7</v>
      </c>
      <c r="D6" s="3">
        <v>44586</v>
      </c>
      <c r="E6" s="3">
        <v>55914</v>
      </c>
      <c r="F6" s="2">
        <f t="shared" ref="F6:F12" si="0">SUM(D6:E6)</f>
        <v>100500</v>
      </c>
      <c r="G6" s="2">
        <v>110000</v>
      </c>
    </row>
    <row r="7" spans="2:12" ht="15" x14ac:dyDescent="0.25">
      <c r="B7" s="1">
        <v>34</v>
      </c>
      <c r="C7" s="1" t="s">
        <v>8</v>
      </c>
      <c r="D7" s="3">
        <v>12863</v>
      </c>
      <c r="E7" s="3">
        <v>4288</v>
      </c>
      <c r="F7" s="2">
        <f t="shared" si="0"/>
        <v>17151</v>
      </c>
      <c r="G7" s="2">
        <v>18860</v>
      </c>
    </row>
    <row r="8" spans="2:12" x14ac:dyDescent="0.3">
      <c r="B8" s="1">
        <v>35</v>
      </c>
      <c r="C8" s="10" t="s">
        <v>17</v>
      </c>
      <c r="D8" s="37">
        <v>157900</v>
      </c>
      <c r="E8" s="3">
        <v>22600</v>
      </c>
      <c r="F8" s="2">
        <f t="shared" si="0"/>
        <v>180500</v>
      </c>
      <c r="G8" s="2">
        <v>615000</v>
      </c>
    </row>
    <row r="9" spans="2:12" ht="15" x14ac:dyDescent="0.25">
      <c r="B9" s="1">
        <v>35</v>
      </c>
      <c r="C9" s="10" t="s">
        <v>18</v>
      </c>
      <c r="D9" s="37">
        <v>474583</v>
      </c>
      <c r="E9" s="3">
        <v>290425</v>
      </c>
      <c r="F9" s="2">
        <f t="shared" si="0"/>
        <v>765008</v>
      </c>
      <c r="G9" s="2">
        <v>346000</v>
      </c>
    </row>
    <row r="10" spans="2:12" ht="15" x14ac:dyDescent="0.25">
      <c r="B10" s="1">
        <v>36</v>
      </c>
      <c r="C10" s="1" t="s">
        <v>9</v>
      </c>
      <c r="D10" s="37">
        <v>37873</v>
      </c>
      <c r="E10" s="3">
        <v>12624</v>
      </c>
      <c r="F10" s="2">
        <f t="shared" si="0"/>
        <v>50497</v>
      </c>
      <c r="G10" s="2">
        <v>58000</v>
      </c>
    </row>
    <row r="11" spans="2:12" ht="15" x14ac:dyDescent="0.25">
      <c r="B11" s="1">
        <v>37</v>
      </c>
      <c r="C11" s="1" t="s">
        <v>10</v>
      </c>
      <c r="D11" s="3">
        <v>23046</v>
      </c>
      <c r="E11" s="3">
        <v>15449</v>
      </c>
      <c r="F11" s="2">
        <f t="shared" si="0"/>
        <v>38495</v>
      </c>
      <c r="G11" s="2">
        <v>86000</v>
      </c>
    </row>
    <row r="12" spans="2:12" ht="15" x14ac:dyDescent="0.25">
      <c r="B12" s="1"/>
      <c r="C12" s="6" t="s">
        <v>11</v>
      </c>
      <c r="D12" s="5">
        <f>SUM(D6:D11)</f>
        <v>750851</v>
      </c>
      <c r="E12" s="5">
        <f>SUM(E6:E11)</f>
        <v>401300</v>
      </c>
      <c r="F12" s="9">
        <f t="shared" si="0"/>
        <v>1152151</v>
      </c>
      <c r="G12" s="9">
        <f>SUM(G6:G11)</f>
        <v>1233860</v>
      </c>
      <c r="L12" s="4"/>
    </row>
    <row r="13" spans="2:12" ht="15" x14ac:dyDescent="0.25">
      <c r="B13" s="43" t="s">
        <v>13</v>
      </c>
      <c r="C13" s="44"/>
      <c r="D13" s="44"/>
      <c r="E13" s="44"/>
      <c r="F13" s="44"/>
      <c r="G13" s="45"/>
    </row>
    <row r="14" spans="2:12" ht="15" x14ac:dyDescent="0.25">
      <c r="B14" s="1">
        <v>41</v>
      </c>
      <c r="C14" s="10" t="s">
        <v>14</v>
      </c>
      <c r="D14" s="37">
        <v>335697</v>
      </c>
      <c r="E14" s="2">
        <v>101847</v>
      </c>
      <c r="F14" s="2">
        <f t="shared" ref="F14:F17" si="1">SUM(D14:E14)</f>
        <v>437544</v>
      </c>
      <c r="G14" s="2">
        <v>471500</v>
      </c>
      <c r="I14" s="38"/>
    </row>
    <row r="15" spans="2:12" ht="15" x14ac:dyDescent="0.25">
      <c r="B15" s="1">
        <v>42</v>
      </c>
      <c r="C15" s="10" t="s">
        <v>48</v>
      </c>
      <c r="D15" s="37">
        <v>355987</v>
      </c>
      <c r="E15" s="2">
        <v>167680</v>
      </c>
      <c r="F15" s="2">
        <f t="shared" si="1"/>
        <v>523667</v>
      </c>
      <c r="G15" s="2">
        <v>625324</v>
      </c>
    </row>
    <row r="16" spans="2:12" ht="15" x14ac:dyDescent="0.25">
      <c r="B16" s="1">
        <v>43</v>
      </c>
      <c r="C16" s="1" t="s">
        <v>15</v>
      </c>
      <c r="D16" s="37">
        <v>23499</v>
      </c>
      <c r="E16" s="2">
        <v>14700</v>
      </c>
      <c r="F16" s="2">
        <f t="shared" si="1"/>
        <v>38199</v>
      </c>
      <c r="G16" s="2">
        <v>42010</v>
      </c>
    </row>
    <row r="17" spans="2:7" ht="15" x14ac:dyDescent="0.25">
      <c r="B17" s="1">
        <v>44</v>
      </c>
      <c r="C17" s="1" t="s">
        <v>16</v>
      </c>
      <c r="D17" s="3">
        <v>5284</v>
      </c>
      <c r="E17" s="2">
        <v>1761</v>
      </c>
      <c r="F17" s="2">
        <f t="shared" si="1"/>
        <v>7045</v>
      </c>
      <c r="G17" s="2">
        <v>7750</v>
      </c>
    </row>
    <row r="18" spans="2:7" ht="15" x14ac:dyDescent="0.25">
      <c r="B18" s="1"/>
      <c r="C18" s="6" t="s">
        <v>19</v>
      </c>
      <c r="D18" s="5">
        <f>SUM(D14:D17)</f>
        <v>720467</v>
      </c>
      <c r="E18" s="9">
        <f>SUM(E14:E17)</f>
        <v>285988</v>
      </c>
      <c r="F18" s="9">
        <f>D18+E18</f>
        <v>1006455</v>
      </c>
      <c r="G18" s="9">
        <f>SUM(G14:G17)</f>
        <v>1146584</v>
      </c>
    </row>
    <row r="19" spans="2:7" ht="15" x14ac:dyDescent="0.25">
      <c r="B19" s="1"/>
      <c r="C19" s="6" t="s">
        <v>20</v>
      </c>
      <c r="D19" s="3"/>
      <c r="E19" s="1"/>
      <c r="F19" s="9">
        <f>F12</f>
        <v>1152151</v>
      </c>
      <c r="G19" s="9">
        <f>G12</f>
        <v>1233860</v>
      </c>
    </row>
    <row r="20" spans="2:7" ht="15" x14ac:dyDescent="0.25">
      <c r="B20" s="1"/>
      <c r="C20" s="6" t="s">
        <v>21</v>
      </c>
      <c r="D20" s="3"/>
      <c r="E20" s="1"/>
      <c r="F20" s="9">
        <f>F18</f>
        <v>1006455</v>
      </c>
      <c r="G20" s="9">
        <f>G18</f>
        <v>1146584</v>
      </c>
    </row>
    <row r="21" spans="2:7" x14ac:dyDescent="0.3">
      <c r="B21" s="1"/>
      <c r="C21" s="6" t="s">
        <v>23</v>
      </c>
      <c r="D21" s="3"/>
      <c r="E21" s="1"/>
      <c r="F21" s="9">
        <f>F19-F20</f>
        <v>145696</v>
      </c>
      <c r="G21" s="9">
        <f>G19-G20</f>
        <v>87276</v>
      </c>
    </row>
    <row r="22" spans="2:7" x14ac:dyDescent="0.3">
      <c r="B22" s="1"/>
      <c r="C22" s="6" t="s">
        <v>22</v>
      </c>
      <c r="D22" s="40">
        <v>188954</v>
      </c>
      <c r="E22" s="5">
        <v>0</v>
      </c>
      <c r="F22" s="40">
        <v>150000</v>
      </c>
      <c r="G22" s="40">
        <v>295696</v>
      </c>
    </row>
    <row r="23" spans="2:7" x14ac:dyDescent="0.3">
      <c r="B23" s="1"/>
      <c r="C23" s="1"/>
      <c r="D23" s="3"/>
      <c r="E23" s="1"/>
      <c r="F23" s="1"/>
      <c r="G23" s="1"/>
    </row>
    <row r="24" spans="2:7" x14ac:dyDescent="0.3">
      <c r="B24" t="s">
        <v>50</v>
      </c>
    </row>
  </sheetData>
  <mergeCells count="3">
    <mergeCell ref="B2:G2"/>
    <mergeCell ref="B5:G5"/>
    <mergeCell ref="B13:G13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view="pageBreakPreview" zoomScale="60" zoomScaleNormal="100" workbookViewId="0">
      <selection activeCell="K2" sqref="K2"/>
    </sheetView>
  </sheetViews>
  <sheetFormatPr defaultRowHeight="14.4" x14ac:dyDescent="0.3"/>
  <cols>
    <col min="1" max="1" width="5.33203125" customWidth="1"/>
    <col min="2" max="2" width="11.5546875" customWidth="1"/>
    <col min="3" max="3" width="46.44140625" customWidth="1"/>
    <col min="4" max="4" width="18.6640625" customWidth="1"/>
    <col min="5" max="5" width="14.44140625" customWidth="1"/>
    <col min="6" max="6" width="17.44140625" customWidth="1"/>
    <col min="7" max="7" width="18.5546875" customWidth="1"/>
    <col min="9" max="9" width="14.33203125" bestFit="1" customWidth="1"/>
  </cols>
  <sheetData>
    <row r="1" spans="2:12" ht="15" x14ac:dyDescent="0.25">
      <c r="B1" t="s">
        <v>29</v>
      </c>
    </row>
    <row r="2" spans="2:12" ht="15" x14ac:dyDescent="0.25">
      <c r="B2" t="s">
        <v>52</v>
      </c>
    </row>
    <row r="3" spans="2:12" ht="15" x14ac:dyDescent="0.25">
      <c r="B3" t="s">
        <v>53</v>
      </c>
    </row>
    <row r="4" spans="2:12" ht="23.25" x14ac:dyDescent="0.35">
      <c r="B4" s="42" t="s">
        <v>12</v>
      </c>
      <c r="C4" s="42"/>
      <c r="D4" s="42"/>
      <c r="E4" s="42"/>
      <c r="F4" s="42"/>
      <c r="G4" s="42"/>
    </row>
    <row r="6" spans="2:12" ht="31.5" customHeight="1" x14ac:dyDescent="0.3">
      <c r="B6" s="7" t="s">
        <v>0</v>
      </c>
      <c r="C6" s="8" t="s">
        <v>1</v>
      </c>
      <c r="D6" s="7" t="s">
        <v>2</v>
      </c>
      <c r="E6" s="7" t="s">
        <v>3</v>
      </c>
      <c r="F6" s="7" t="s">
        <v>4</v>
      </c>
      <c r="G6" s="7" t="s">
        <v>5</v>
      </c>
    </row>
    <row r="7" spans="2:12" ht="15" x14ac:dyDescent="0.25">
      <c r="B7" s="43" t="s">
        <v>6</v>
      </c>
      <c r="C7" s="44"/>
      <c r="D7" s="44"/>
      <c r="E7" s="44"/>
      <c r="F7" s="44"/>
      <c r="G7" s="45"/>
    </row>
    <row r="8" spans="2:12" ht="23.25" customHeight="1" x14ac:dyDescent="0.25">
      <c r="B8" s="1">
        <v>31</v>
      </c>
      <c r="C8" s="1" t="s">
        <v>7</v>
      </c>
      <c r="D8" s="3">
        <v>44586</v>
      </c>
      <c r="E8" s="3">
        <v>55914</v>
      </c>
      <c r="F8" s="2">
        <f t="shared" ref="F8:F14" si="0">SUM(D8:E8)</f>
        <v>100500</v>
      </c>
      <c r="G8" s="2">
        <v>110000</v>
      </c>
    </row>
    <row r="9" spans="2:12" ht="15" x14ac:dyDescent="0.25">
      <c r="B9" s="1">
        <v>34</v>
      </c>
      <c r="C9" s="1" t="s">
        <v>8</v>
      </c>
      <c r="D9" s="3">
        <v>12863</v>
      </c>
      <c r="E9" s="3">
        <v>4288</v>
      </c>
      <c r="F9" s="2">
        <f t="shared" si="0"/>
        <v>17151</v>
      </c>
      <c r="G9" s="2">
        <v>18860</v>
      </c>
    </row>
    <row r="10" spans="2:12" x14ac:dyDescent="0.3">
      <c r="B10" s="1">
        <v>35</v>
      </c>
      <c r="C10" s="10" t="s">
        <v>17</v>
      </c>
      <c r="D10" s="37">
        <v>157900</v>
      </c>
      <c r="E10" s="3">
        <v>22600</v>
      </c>
      <c r="F10" s="2">
        <f t="shared" si="0"/>
        <v>180500</v>
      </c>
      <c r="G10" s="2">
        <v>615000</v>
      </c>
    </row>
    <row r="11" spans="2:12" ht="15" x14ac:dyDescent="0.25">
      <c r="B11" s="1">
        <v>35</v>
      </c>
      <c r="C11" s="10" t="s">
        <v>18</v>
      </c>
      <c r="D11" s="37">
        <v>474583</v>
      </c>
      <c r="E11" s="3">
        <v>290425</v>
      </c>
      <c r="F11" s="2">
        <f t="shared" si="0"/>
        <v>765008</v>
      </c>
      <c r="G11" s="2">
        <v>346000</v>
      </c>
    </row>
    <row r="12" spans="2:12" ht="15" x14ac:dyDescent="0.25">
      <c r="B12" s="1">
        <v>36</v>
      </c>
      <c r="C12" s="1" t="s">
        <v>9</v>
      </c>
      <c r="D12" s="37">
        <v>37873</v>
      </c>
      <c r="E12" s="3">
        <v>12624</v>
      </c>
      <c r="F12" s="2">
        <f t="shared" si="0"/>
        <v>50497</v>
      </c>
      <c r="G12" s="2">
        <v>58000</v>
      </c>
    </row>
    <row r="13" spans="2:12" ht="15" x14ac:dyDescent="0.25">
      <c r="B13" s="1">
        <v>37</v>
      </c>
      <c r="C13" s="1" t="s">
        <v>10</v>
      </c>
      <c r="D13" s="3">
        <v>23046</v>
      </c>
      <c r="E13" s="3">
        <v>15449</v>
      </c>
      <c r="F13" s="2">
        <f t="shared" si="0"/>
        <v>38495</v>
      </c>
      <c r="G13" s="2">
        <v>86000</v>
      </c>
    </row>
    <row r="14" spans="2:12" ht="15" x14ac:dyDescent="0.25">
      <c r="B14" s="1"/>
      <c r="C14" s="6" t="s">
        <v>11</v>
      </c>
      <c r="D14" s="5">
        <f>SUM(D8:D13)</f>
        <v>750851</v>
      </c>
      <c r="E14" s="5">
        <f>SUM(E8:E13)</f>
        <v>401300</v>
      </c>
      <c r="F14" s="9">
        <f t="shared" si="0"/>
        <v>1152151</v>
      </c>
      <c r="G14" s="9">
        <f>SUM(G8:G13)</f>
        <v>1233860</v>
      </c>
      <c r="L14" s="4"/>
    </row>
    <row r="15" spans="2:12" ht="15" x14ac:dyDescent="0.25">
      <c r="B15" s="43" t="s">
        <v>13</v>
      </c>
      <c r="C15" s="44"/>
      <c r="D15" s="44"/>
      <c r="E15" s="44"/>
      <c r="F15" s="44"/>
      <c r="G15" s="45"/>
    </row>
    <row r="16" spans="2:12" ht="15" x14ac:dyDescent="0.25">
      <c r="B16" s="1">
        <v>41</v>
      </c>
      <c r="C16" s="10" t="s">
        <v>14</v>
      </c>
      <c r="D16" s="37">
        <v>335697</v>
      </c>
      <c r="E16" s="2">
        <v>101847</v>
      </c>
      <c r="F16" s="2">
        <f t="shared" ref="F16:F25" si="1">SUM(D16:E16)</f>
        <v>437544</v>
      </c>
      <c r="G16" s="2">
        <v>471500</v>
      </c>
      <c r="I16" s="39"/>
    </row>
    <row r="17" spans="2:7" x14ac:dyDescent="0.3">
      <c r="B17" s="1">
        <v>4211</v>
      </c>
      <c r="C17" s="10" t="s">
        <v>47</v>
      </c>
      <c r="D17" s="37">
        <v>77108</v>
      </c>
      <c r="E17" s="2">
        <v>2500</v>
      </c>
      <c r="F17" s="2">
        <f t="shared" si="1"/>
        <v>79608</v>
      </c>
      <c r="G17" s="2">
        <v>45700</v>
      </c>
    </row>
    <row r="18" spans="2:7" ht="15" x14ac:dyDescent="0.25">
      <c r="B18" s="1">
        <v>424</v>
      </c>
      <c r="C18" s="1" t="s">
        <v>24</v>
      </c>
      <c r="D18" s="37">
        <v>73046</v>
      </c>
      <c r="E18" s="2">
        <v>33565</v>
      </c>
      <c r="F18" s="2">
        <f t="shared" si="1"/>
        <v>106611</v>
      </c>
      <c r="G18" s="2">
        <v>105650</v>
      </c>
    </row>
    <row r="19" spans="2:7" ht="15" x14ac:dyDescent="0.25">
      <c r="B19" s="1">
        <v>425</v>
      </c>
      <c r="C19" s="1" t="s">
        <v>25</v>
      </c>
      <c r="D19" s="37">
        <v>133508</v>
      </c>
      <c r="E19" s="2">
        <v>102404</v>
      </c>
      <c r="F19" s="2">
        <f t="shared" si="1"/>
        <v>235912</v>
      </c>
      <c r="G19" s="2">
        <v>359500</v>
      </c>
    </row>
    <row r="20" spans="2:7" ht="15" x14ac:dyDescent="0.25">
      <c r="B20" s="1">
        <v>426</v>
      </c>
      <c r="C20" s="1" t="s">
        <v>26</v>
      </c>
      <c r="D20" s="37">
        <v>47035</v>
      </c>
      <c r="E20" s="2">
        <v>15780</v>
      </c>
      <c r="F20" s="2">
        <f t="shared" si="1"/>
        <v>62815</v>
      </c>
      <c r="G20" s="2">
        <v>67650</v>
      </c>
    </row>
    <row r="21" spans="2:7" ht="15" x14ac:dyDescent="0.25">
      <c r="B21" s="1">
        <v>429</v>
      </c>
      <c r="C21" s="1" t="s">
        <v>49</v>
      </c>
      <c r="D21" s="37">
        <v>11333</v>
      </c>
      <c r="E21" s="2">
        <v>9500</v>
      </c>
      <c r="F21" s="2">
        <f t="shared" si="1"/>
        <v>20833</v>
      </c>
      <c r="G21" s="2">
        <v>22915</v>
      </c>
    </row>
    <row r="22" spans="2:7" ht="15" x14ac:dyDescent="0.25">
      <c r="B22" s="1">
        <v>4291</v>
      </c>
      <c r="C22" s="1" t="s">
        <v>27</v>
      </c>
      <c r="D22" s="37">
        <v>5699</v>
      </c>
      <c r="E22" s="2">
        <v>1180</v>
      </c>
      <c r="F22" s="2">
        <f t="shared" si="1"/>
        <v>6879</v>
      </c>
      <c r="G22" s="2">
        <v>11800</v>
      </c>
    </row>
    <row r="23" spans="2:7" ht="15" x14ac:dyDescent="0.25">
      <c r="B23" s="1">
        <v>4292</v>
      </c>
      <c r="C23" s="1" t="s">
        <v>28</v>
      </c>
      <c r="D23" s="37">
        <v>8259</v>
      </c>
      <c r="E23" s="2">
        <v>2750</v>
      </c>
      <c r="F23" s="2">
        <f t="shared" si="1"/>
        <v>11009</v>
      </c>
      <c r="G23" s="2">
        <v>12109</v>
      </c>
    </row>
    <row r="24" spans="2:7" ht="15" x14ac:dyDescent="0.25">
      <c r="B24" s="1">
        <v>43</v>
      </c>
      <c r="C24" s="1" t="s">
        <v>15</v>
      </c>
      <c r="D24" s="37">
        <v>23498</v>
      </c>
      <c r="E24" s="2">
        <v>14700</v>
      </c>
      <c r="F24" s="2">
        <f t="shared" si="1"/>
        <v>38198</v>
      </c>
      <c r="G24" s="2">
        <v>42010</v>
      </c>
    </row>
    <row r="25" spans="2:7" x14ac:dyDescent="0.3">
      <c r="B25" s="1">
        <v>44</v>
      </c>
      <c r="C25" s="1" t="s">
        <v>16</v>
      </c>
      <c r="D25" s="3">
        <v>5284</v>
      </c>
      <c r="E25" s="2">
        <v>1762</v>
      </c>
      <c r="F25" s="2">
        <f t="shared" si="1"/>
        <v>7046</v>
      </c>
      <c r="G25" s="2">
        <v>7750</v>
      </c>
    </row>
    <row r="26" spans="2:7" x14ac:dyDescent="0.3">
      <c r="B26" s="1"/>
      <c r="C26" s="6" t="s">
        <v>19</v>
      </c>
      <c r="D26" s="5">
        <f>SUM(D16:D25)</f>
        <v>720467</v>
      </c>
      <c r="E26" s="9">
        <f>SUM(E16:E25)</f>
        <v>285988</v>
      </c>
      <c r="F26" s="9">
        <f>D26+E26</f>
        <v>1006455</v>
      </c>
      <c r="G26" s="9">
        <f>SUM(G16:G25)</f>
        <v>1146584</v>
      </c>
    </row>
    <row r="27" spans="2:7" x14ac:dyDescent="0.3">
      <c r="B27" s="1"/>
      <c r="C27" s="6" t="s">
        <v>20</v>
      </c>
      <c r="D27" s="3"/>
      <c r="E27" s="1"/>
      <c r="F27" s="9">
        <f>F14</f>
        <v>1152151</v>
      </c>
      <c r="G27" s="9">
        <f>G14</f>
        <v>1233860</v>
      </c>
    </row>
    <row r="28" spans="2:7" x14ac:dyDescent="0.3">
      <c r="B28" s="1"/>
      <c r="C28" s="6" t="s">
        <v>21</v>
      </c>
      <c r="D28" s="3"/>
      <c r="E28" s="1"/>
      <c r="F28" s="9">
        <f>F26</f>
        <v>1006455</v>
      </c>
      <c r="G28" s="9">
        <f>G26</f>
        <v>1146584</v>
      </c>
    </row>
    <row r="29" spans="2:7" x14ac:dyDescent="0.3">
      <c r="B29" s="1"/>
      <c r="C29" s="6" t="s">
        <v>23</v>
      </c>
      <c r="D29" s="5"/>
      <c r="E29" s="1"/>
      <c r="F29" s="9">
        <f>F27-F28</f>
        <v>145696</v>
      </c>
      <c r="G29" s="9">
        <f>G27-G28</f>
        <v>87276</v>
      </c>
    </row>
    <row r="30" spans="2:7" x14ac:dyDescent="0.3">
      <c r="B30" s="1"/>
      <c r="C30" s="6" t="s">
        <v>22</v>
      </c>
      <c r="D30" s="5">
        <v>188954</v>
      </c>
      <c r="E30" s="3">
        <v>0</v>
      </c>
      <c r="F30" s="5">
        <v>150000</v>
      </c>
      <c r="G30" s="9">
        <v>295696</v>
      </c>
    </row>
    <row r="31" spans="2:7" x14ac:dyDescent="0.3">
      <c r="B31" s="1"/>
      <c r="C31" s="1"/>
      <c r="D31" s="3"/>
      <c r="E31" s="1"/>
      <c r="F31" s="1"/>
      <c r="G31" s="1"/>
    </row>
    <row r="32" spans="2:7" x14ac:dyDescent="0.3">
      <c r="B32" s="41" t="s">
        <v>51</v>
      </c>
    </row>
  </sheetData>
  <mergeCells count="3">
    <mergeCell ref="B7:G7"/>
    <mergeCell ref="B15:G15"/>
    <mergeCell ref="B4:G4"/>
  </mergeCells>
  <pageMargins left="0.25" right="0.25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8"/>
  <sheetViews>
    <sheetView topLeftCell="A7" workbookViewId="0">
      <selection activeCell="C19" sqref="C19"/>
    </sheetView>
  </sheetViews>
  <sheetFormatPr defaultRowHeight="14.4" x14ac:dyDescent="0.3"/>
  <cols>
    <col min="1" max="1" width="2.6640625" customWidth="1"/>
    <col min="2" max="2" width="7" customWidth="1"/>
    <col min="3" max="3" width="35.5546875" customWidth="1"/>
    <col min="4" max="6" width="14.44140625" customWidth="1"/>
    <col min="7" max="7" width="14.5546875" customWidth="1"/>
    <col min="12" max="12" width="20" customWidth="1"/>
  </cols>
  <sheetData>
    <row r="2" spans="2:12" ht="15.75" x14ac:dyDescent="0.25">
      <c r="C2" s="48" t="s">
        <v>29</v>
      </c>
      <c r="D2" s="48"/>
      <c r="E2" s="48"/>
    </row>
    <row r="3" spans="2:12" ht="15.6" x14ac:dyDescent="0.3">
      <c r="C3" s="48" t="s">
        <v>30</v>
      </c>
      <c r="D3" s="48"/>
      <c r="E3" s="48"/>
    </row>
    <row r="4" spans="2:12" ht="15.75" thickBot="1" x14ac:dyDescent="0.3">
      <c r="C4" s="11"/>
    </row>
    <row r="5" spans="2:12" ht="28.5" customHeight="1" thickBot="1" x14ac:dyDescent="0.35">
      <c r="B5" s="49" t="s">
        <v>31</v>
      </c>
      <c r="C5" s="50"/>
      <c r="D5" s="50"/>
      <c r="E5" s="50"/>
      <c r="F5" s="49" t="s">
        <v>32</v>
      </c>
      <c r="G5" s="51"/>
    </row>
    <row r="6" spans="2:12" ht="25.5" customHeight="1" x14ac:dyDescent="0.25">
      <c r="B6" s="12" t="s">
        <v>33</v>
      </c>
      <c r="C6" s="13" t="s">
        <v>34</v>
      </c>
      <c r="D6" s="14" t="s">
        <v>35</v>
      </c>
      <c r="E6" s="14" t="s">
        <v>36</v>
      </c>
      <c r="F6" s="14" t="s">
        <v>35</v>
      </c>
      <c r="G6" s="15" t="s">
        <v>36</v>
      </c>
    </row>
    <row r="7" spans="2:12" x14ac:dyDescent="0.3">
      <c r="B7" s="16" t="s">
        <v>37</v>
      </c>
      <c r="C7" s="17" t="s">
        <v>38</v>
      </c>
      <c r="D7" s="18">
        <v>100000</v>
      </c>
      <c r="E7" s="19">
        <v>0</v>
      </c>
      <c r="F7" s="18"/>
      <c r="G7" s="20">
        <v>0</v>
      </c>
      <c r="L7" s="21"/>
    </row>
    <row r="8" spans="2:12" ht="15" x14ac:dyDescent="0.25">
      <c r="B8" s="16" t="s">
        <v>39</v>
      </c>
      <c r="C8" s="17" t="s">
        <v>40</v>
      </c>
      <c r="D8" s="18"/>
      <c r="E8" s="19"/>
      <c r="F8" s="18">
        <v>11099.01</v>
      </c>
      <c r="G8" s="20"/>
      <c r="L8" s="21"/>
    </row>
    <row r="9" spans="2:12" ht="15" x14ac:dyDescent="0.25">
      <c r="B9" s="16" t="s">
        <v>41</v>
      </c>
      <c r="C9" s="17" t="s">
        <v>40</v>
      </c>
      <c r="D9" s="18"/>
      <c r="E9" s="19"/>
      <c r="F9" s="18"/>
      <c r="G9" s="20">
        <v>94493.72</v>
      </c>
      <c r="L9" s="11"/>
    </row>
    <row r="10" spans="2:12" x14ac:dyDescent="0.3">
      <c r="B10" s="16" t="s">
        <v>42</v>
      </c>
      <c r="C10" s="22" t="s">
        <v>43</v>
      </c>
      <c r="D10" s="23"/>
      <c r="E10" s="24">
        <v>100000</v>
      </c>
      <c r="F10" s="23"/>
      <c r="G10" s="25"/>
      <c r="L10" s="11"/>
    </row>
    <row r="11" spans="2:12" ht="15" x14ac:dyDescent="0.25">
      <c r="B11" s="16" t="s">
        <v>44</v>
      </c>
      <c r="C11" s="17" t="s">
        <v>40</v>
      </c>
      <c r="D11" s="23"/>
      <c r="E11" s="24"/>
      <c r="F11" s="1"/>
      <c r="G11" s="26">
        <v>11099.01</v>
      </c>
      <c r="L11" s="11"/>
    </row>
    <row r="12" spans="2:12" ht="21.75" customHeight="1" thickBot="1" x14ac:dyDescent="0.3">
      <c r="B12" s="52" t="s">
        <v>45</v>
      </c>
      <c r="C12" s="53"/>
      <c r="D12" s="27">
        <f>SUM(D6:D9)</f>
        <v>100000</v>
      </c>
      <c r="E12" s="28">
        <f>SUM(E6:E9)</f>
        <v>0</v>
      </c>
      <c r="F12" s="27">
        <f>SUM(F7:F11)</f>
        <v>11099.01</v>
      </c>
      <c r="G12" s="29">
        <f>SUM(G7:G11)</f>
        <v>105592.73</v>
      </c>
      <c r="L12" s="11"/>
    </row>
    <row r="13" spans="2:12" ht="24.75" customHeight="1" thickBot="1" x14ac:dyDescent="0.35">
      <c r="B13" s="46" t="s">
        <v>46</v>
      </c>
      <c r="C13" s="47"/>
      <c r="D13" s="30"/>
      <c r="E13" s="31"/>
      <c r="F13" s="31"/>
      <c r="G13" s="32">
        <f>D12-F12-G12</f>
        <v>-16691.739999999991</v>
      </c>
      <c r="L13" s="11"/>
    </row>
    <row r="14" spans="2:12" ht="13.5" customHeight="1" x14ac:dyDescent="0.25">
      <c r="B14" s="33"/>
      <c r="C14" s="34"/>
      <c r="D14" s="11"/>
      <c r="L14" s="11"/>
    </row>
    <row r="15" spans="2:12" ht="15" x14ac:dyDescent="0.25">
      <c r="B15" s="33"/>
      <c r="C15" s="34"/>
      <c r="D15" s="11"/>
      <c r="L15" s="11"/>
    </row>
    <row r="16" spans="2:12" x14ac:dyDescent="0.3">
      <c r="B16" s="21"/>
      <c r="C16" s="33"/>
      <c r="D16" s="11"/>
      <c r="E16" s="11"/>
      <c r="L16" s="35"/>
    </row>
    <row r="17" spans="2:12" ht="15" x14ac:dyDescent="0.25">
      <c r="B17" s="21"/>
      <c r="C17" s="33"/>
      <c r="D17" s="34"/>
      <c r="E17" s="11"/>
      <c r="L17" s="35"/>
    </row>
    <row r="18" spans="2:12" ht="15" x14ac:dyDescent="0.25">
      <c r="B18" s="21"/>
      <c r="C18" s="33"/>
      <c r="D18" s="34"/>
      <c r="E18" s="11"/>
      <c r="L18" s="35"/>
    </row>
    <row r="19" spans="2:12" ht="15" x14ac:dyDescent="0.25">
      <c r="B19" s="21"/>
      <c r="C19" s="33"/>
      <c r="D19" s="34"/>
      <c r="E19" s="11"/>
      <c r="L19" s="35"/>
    </row>
    <row r="20" spans="2:12" ht="15" x14ac:dyDescent="0.25">
      <c r="B20" s="21"/>
      <c r="C20" s="33"/>
      <c r="D20" s="34"/>
      <c r="E20" s="11"/>
    </row>
    <row r="21" spans="2:12" ht="15" x14ac:dyDescent="0.25">
      <c r="B21" s="21"/>
      <c r="C21" s="33"/>
      <c r="D21" s="34"/>
      <c r="E21" s="11"/>
    </row>
    <row r="22" spans="2:12" x14ac:dyDescent="0.3">
      <c r="B22" s="21"/>
      <c r="C22" s="33"/>
      <c r="D22" s="34"/>
      <c r="E22" s="11"/>
    </row>
    <row r="23" spans="2:12" x14ac:dyDescent="0.3">
      <c r="B23" s="21"/>
      <c r="C23" s="33"/>
      <c r="D23" s="34"/>
      <c r="E23" s="11"/>
    </row>
    <row r="24" spans="2:12" x14ac:dyDescent="0.3">
      <c r="B24" s="21"/>
      <c r="C24" s="33"/>
      <c r="D24" s="34"/>
      <c r="E24" s="11"/>
    </row>
    <row r="25" spans="2:12" x14ac:dyDescent="0.3">
      <c r="B25" s="21"/>
      <c r="C25" s="33"/>
      <c r="D25" s="34"/>
      <c r="E25" s="11"/>
    </row>
    <row r="26" spans="2:12" x14ac:dyDescent="0.3">
      <c r="B26" s="21"/>
      <c r="C26" s="33"/>
      <c r="D26" s="34"/>
      <c r="E26" s="11"/>
    </row>
    <row r="27" spans="2:12" x14ac:dyDescent="0.3">
      <c r="B27" s="21"/>
      <c r="C27" s="33"/>
      <c r="D27" s="34"/>
      <c r="E27" s="11"/>
    </row>
    <row r="28" spans="2:12" x14ac:dyDescent="0.3">
      <c r="B28" s="21"/>
      <c r="C28" s="33"/>
      <c r="D28" s="34"/>
      <c r="E28" s="11"/>
    </row>
    <row r="29" spans="2:12" x14ac:dyDescent="0.3">
      <c r="B29" s="21"/>
      <c r="C29" s="33"/>
      <c r="D29" s="34"/>
      <c r="E29" s="11"/>
    </row>
    <row r="30" spans="2:12" x14ac:dyDescent="0.3">
      <c r="B30" s="21"/>
      <c r="C30" s="33"/>
      <c r="D30" s="34"/>
      <c r="E30" s="11"/>
    </row>
    <row r="31" spans="2:12" x14ac:dyDescent="0.3">
      <c r="B31" s="21"/>
      <c r="C31" s="33"/>
      <c r="D31" s="34"/>
      <c r="E31" s="11"/>
    </row>
    <row r="32" spans="2:12" x14ac:dyDescent="0.3">
      <c r="B32" s="21"/>
      <c r="C32" s="33"/>
      <c r="D32" s="34"/>
      <c r="E32" s="11"/>
    </row>
    <row r="33" spans="2:5" x14ac:dyDescent="0.3">
      <c r="B33" s="21"/>
      <c r="C33" s="33"/>
      <c r="D33" s="34"/>
      <c r="E33" s="11"/>
    </row>
    <row r="34" spans="2:5" x14ac:dyDescent="0.3">
      <c r="B34" s="21"/>
      <c r="C34" s="33"/>
      <c r="D34" s="34"/>
      <c r="E34" s="11"/>
    </row>
    <row r="35" spans="2:5" x14ac:dyDescent="0.3">
      <c r="B35" s="21"/>
      <c r="C35" s="36"/>
      <c r="D35" s="11"/>
      <c r="E35" s="11"/>
    </row>
    <row r="36" spans="2:5" x14ac:dyDescent="0.3">
      <c r="B36" s="21"/>
      <c r="C36" s="21"/>
      <c r="D36" s="11"/>
      <c r="E36" s="11"/>
    </row>
    <row r="37" spans="2:5" x14ac:dyDescent="0.3">
      <c r="B37" s="21"/>
      <c r="C37" s="21"/>
      <c r="D37" s="21"/>
      <c r="E37" s="21"/>
    </row>
    <row r="38" spans="2:5" x14ac:dyDescent="0.3">
      <c r="B38" s="21"/>
      <c r="C38" s="21"/>
      <c r="D38" s="21"/>
      <c r="E38" s="21"/>
    </row>
  </sheetData>
  <mergeCells count="6">
    <mergeCell ref="B13:C13"/>
    <mergeCell ref="C2:E2"/>
    <mergeCell ref="C3:E3"/>
    <mergeCell ref="B5:E5"/>
    <mergeCell ref="F5:G5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Financijski</vt:lpstr>
      <vt:lpstr>Financijski plan 2016</vt:lpstr>
      <vt:lpstr>Plan zaduživanja i otplata</vt:lpstr>
      <vt:lpstr>Sheet3</vt:lpstr>
      <vt:lpstr>'Financijski plan 2016'!Print_Area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Davorka</dc:creator>
  <cp:lastModifiedBy>Dean</cp:lastModifiedBy>
  <cp:lastPrinted>2016-06-21T11:45:15Z</cp:lastPrinted>
  <dcterms:created xsi:type="dcterms:W3CDTF">2015-12-18T11:22:51Z</dcterms:created>
  <dcterms:modified xsi:type="dcterms:W3CDTF">2019-01-09T13:49:53Z</dcterms:modified>
</cp:coreProperties>
</file>